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<sst xmlns="http://schemas.openxmlformats.org/spreadsheetml/2006/main" count="85" uniqueCount="72">
  <si>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</si>
  <si>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</si>
  <si>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</si>
  <si>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</si>
  <si>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</si>
  <si>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</si>
  <si>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</si>
  <si>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</si>
  <si>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</si>
  <si>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</si>
  <si>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</si>
  <si>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</si>
  <si>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</si>
  <si>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</si>
  <si>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</si>
  <si>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</si>
  <si>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</si>
  <si>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</si>
  <si>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</si>
  <si>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</si>
  <si>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</si>
  <si>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</si>
  <si>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</si>
  <si>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</si>
  <si>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</si>
  <si>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</si>
  <si>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</si>
  <si>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</si>
  <si>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</si>
  <si>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</si>
  <si>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</si>
  <si>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</si>
  <si>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</si>
  <si>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</si>
  <si>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</si>
  <si>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</si>
  <si>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</si>
  <si>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</si>
  <si>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</si>
  <si>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</si>
  <si>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</si>
  <si>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</si>
  <si>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</si>
  <si>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</si>
  <si>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</si>
  <si>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</si>
  <si>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</si>
  <si>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</si>
  <si>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</si>
  <si>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</si>
  <si>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</si>
  <si>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</si>
  <si>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</si>
  <si>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</si>
  <si>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</si>
  <si>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</si>
  <si>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</si>
  <si>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</si>
  <si>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</si>
  <si>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</si>
  <si>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</si>
  <si>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Зміни до розпису станом на 30.01.2013р. :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</si>
  <si>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</si>
  <si>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</si>
  <si>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</si>
  <si>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план на січень  2015р.</t>
  </si>
  <si>
    <t>ТИМЧАСОВИЙ ПЛАН НА І півріччя 2015 року</t>
  </si>
  <si>
    <t>Тимчасовий розпис доходів ЗФ на  І півріччя 2015 року</t>
  </si>
  <si>
    <t>станом на 12.01.2015 р.</t>
  </si>
  <si>
    <r>
      <t xml:space="preserve">станом на 12.01.2015р.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</si>
  <si>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</si>
  <si>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12.01.2015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</si>
</sst>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13217"/>
        <c:crosses val="autoZero"/>
        <c:auto val="0"/>
        <c:lblOffset val="100"/>
        <c:tickLblSkip val="1"/>
        <c:noMultiLvlLbl val="0"/>
      </c:catAx>
      <c:valAx>
        <c:axId val="360132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6537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12.01.2015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5683498"/>
        <c:axId val="31389435"/>
      </c:bar3D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1389435"/>
        <c:crosses val="autoZero"/>
        <c:auto val="1"/>
        <c:lblOffset val="100"/>
        <c:tickLblSkip val="1"/>
        <c:noMultiLvlLbl val="0"/>
      </c:catAx>
      <c:valAx>
        <c:axId val="31389435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83498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4069460"/>
        <c:axId val="59516277"/>
      </c:bar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69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5884446"/>
        <c:axId val="56089103"/>
      </c:bar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8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5039880"/>
        <c:axId val="46923465"/>
      </c:bar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23465"/>
        <c:crosses val="autoZero"/>
        <c:auto val="1"/>
        <c:lblOffset val="100"/>
        <c:tickLblSkip val="1"/>
        <c:noMultiLvlLbl val="0"/>
      </c:catAx>
      <c:valAx>
        <c:axId val="46923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236 750,0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7 732,0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-29 994,0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37 726,0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-229 018,0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9" sqref="O39:Q4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64</v>
      </c>
      <c r="O1" s="104"/>
      <c r="P1" s="104"/>
      <c r="Q1" s="104"/>
      <c r="R1" s="104"/>
      <c r="S1" s="105"/>
    </row>
    <row r="2" spans="1:19" ht="16.5" thickBot="1">
      <c r="A2" s="106" t="s">
        <v>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69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60</v>
      </c>
      <c r="S3" s="31" t="s">
        <v>32</v>
      </c>
    </row>
    <row r="4" spans="1:19" ht="12.75">
      <c r="A4" s="13">
        <v>42009</v>
      </c>
      <c r="B4" s="42"/>
      <c r="C4" s="80"/>
      <c r="D4" s="3"/>
      <c r="E4" s="3"/>
      <c r="F4" s="3"/>
      <c r="G4" s="3"/>
      <c r="H4" s="3"/>
      <c r="I4" s="42">
        <f aca="true" t="shared" si="0" ref="I4:I23">J4-B4-C4-D4-E4-F4-G4-H4</f>
        <v>0</v>
      </c>
      <c r="J4" s="42">
        <v>0</v>
      </c>
      <c r="K4" s="42">
        <v>0</v>
      </c>
      <c r="L4" s="4" t="e">
        <f aca="true" t="shared" si="1" ref="L4:L24">J4/K4</f>
        <v>#DIV/0!</v>
      </c>
      <c r="M4" s="2">
        <f>AVERAGE(J4:J7)</f>
        <v>1933</v>
      </c>
      <c r="N4" s="44">
        <v>0</v>
      </c>
      <c r="O4" s="45">
        <v>0</v>
      </c>
      <c r="P4" s="46">
        <v>0</v>
      </c>
      <c r="Q4" s="46">
        <v>0</v>
      </c>
      <c r="R4" s="46">
        <v>0</v>
      </c>
      <c r="S4" s="35">
        <f>N4+O4+Q4+P4+R4</f>
        <v>0</v>
      </c>
    </row>
    <row r="5" spans="1:19" ht="12.75">
      <c r="A5" s="13">
        <v>42010</v>
      </c>
      <c r="B5" s="42">
        <v>5654.3</v>
      </c>
      <c r="C5" s="80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2">
        <f t="shared" si="0"/>
        <v>2.1999999999996263</v>
      </c>
      <c r="J5" s="42">
        <v>5907.2</v>
      </c>
      <c r="K5" s="42">
        <v>5900</v>
      </c>
      <c r="L5" s="4">
        <f t="shared" si="1"/>
        <v>1.0012203389830507</v>
      </c>
      <c r="M5" s="2">
        <v>1933</v>
      </c>
      <c r="N5" s="47">
        <v>0</v>
      </c>
      <c r="O5" s="48">
        <v>0</v>
      </c>
      <c r="P5" s="49">
        <v>249.3</v>
      </c>
      <c r="Q5" s="49">
        <v>0</v>
      </c>
      <c r="R5" s="46">
        <v>1.1</v>
      </c>
      <c r="S5" s="35">
        <f aca="true" t="shared" si="2" ref="S5:S23">N5+O5+Q5+P5+R5</f>
        <v>250.4</v>
      </c>
    </row>
    <row r="6" spans="1:19" ht="12.75">
      <c r="A6" s="13">
        <v>42012</v>
      </c>
      <c r="B6" s="42">
        <v>585.5</v>
      </c>
      <c r="C6" s="80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2">
        <f t="shared" si="0"/>
        <v>5.299999999999959</v>
      </c>
      <c r="J6" s="42">
        <v>720.3</v>
      </c>
      <c r="K6" s="42">
        <v>700</v>
      </c>
      <c r="L6" s="4">
        <f t="shared" si="1"/>
        <v>1.029</v>
      </c>
      <c r="M6" s="2">
        <v>1933</v>
      </c>
      <c r="N6" s="50">
        <v>0</v>
      </c>
      <c r="O6" s="51">
        <v>0</v>
      </c>
      <c r="P6" s="52">
        <v>288</v>
      </c>
      <c r="Q6" s="52">
        <v>0</v>
      </c>
      <c r="R6" s="86">
        <v>0.1</v>
      </c>
      <c r="S6" s="35">
        <f t="shared" si="2"/>
        <v>288.1</v>
      </c>
    </row>
    <row r="7" spans="1:19" ht="12.75">
      <c r="A7" s="13">
        <v>42013</v>
      </c>
      <c r="B7" s="42">
        <v>315.1</v>
      </c>
      <c r="C7" s="80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2">
        <f t="shared" si="0"/>
        <v>15.400000000000023</v>
      </c>
      <c r="J7" s="42">
        <v>1104.5</v>
      </c>
      <c r="K7" s="42">
        <v>750</v>
      </c>
      <c r="L7" s="4">
        <f t="shared" si="1"/>
        <v>1.4726666666666666</v>
      </c>
      <c r="M7" s="2">
        <v>1933</v>
      </c>
      <c r="N7" s="47">
        <v>0</v>
      </c>
      <c r="O7" s="48">
        <v>0</v>
      </c>
      <c r="P7" s="49">
        <v>221.8</v>
      </c>
      <c r="Q7" s="49">
        <v>0</v>
      </c>
      <c r="R7" s="46">
        <v>0.1</v>
      </c>
      <c r="S7" s="35">
        <f t="shared" si="2"/>
        <v>221.9</v>
      </c>
    </row>
    <row r="8" spans="1:19" ht="12.75">
      <c r="A8" s="13">
        <v>42016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820</v>
      </c>
      <c r="L8" s="4">
        <f t="shared" si="1"/>
        <v>0</v>
      </c>
      <c r="M8" s="2">
        <v>1933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42017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690</v>
      </c>
      <c r="L9" s="4">
        <f t="shared" si="1"/>
        <v>0</v>
      </c>
      <c r="M9" s="2">
        <v>1933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42018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1933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42019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1500</v>
      </c>
      <c r="L11" s="4">
        <f t="shared" si="1"/>
        <v>0</v>
      </c>
      <c r="M11" s="2">
        <v>1933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42020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1300</v>
      </c>
      <c r="L12" s="4">
        <f t="shared" si="1"/>
        <v>0</v>
      </c>
      <c r="M12" s="2">
        <v>1933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42021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850</v>
      </c>
      <c r="L13" s="4">
        <f t="shared" si="1"/>
        <v>0</v>
      </c>
      <c r="M13" s="2">
        <v>1933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42023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1800</v>
      </c>
      <c r="L14" s="4">
        <f t="shared" si="1"/>
        <v>0</v>
      </c>
      <c r="M14" s="2">
        <v>1933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42024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1600</v>
      </c>
      <c r="L15" s="4">
        <f t="shared" si="1"/>
        <v>0</v>
      </c>
      <c r="M15" s="2">
        <v>1933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42025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3500</v>
      </c>
      <c r="L16" s="4">
        <f>J15/K16</f>
        <v>0</v>
      </c>
      <c r="M16" s="2">
        <v>1933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42026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f>2200+260</f>
        <v>2460</v>
      </c>
      <c r="L17" s="4">
        <f t="shared" si="1"/>
        <v>0</v>
      </c>
      <c r="M17" s="2">
        <v>1933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42027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1300</v>
      </c>
      <c r="L18" s="4">
        <f t="shared" si="1"/>
        <v>0</v>
      </c>
      <c r="M18" s="2">
        <v>1933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42030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1933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42031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1933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42032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1900</v>
      </c>
      <c r="L21" s="4">
        <f t="shared" si="1"/>
        <v>0</v>
      </c>
      <c r="M21" s="2">
        <v>1933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42033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3800</v>
      </c>
      <c r="L22" s="4">
        <f t="shared" si="1"/>
        <v>0</v>
      </c>
      <c r="M22" s="2">
        <v>1933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42034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3500+156</f>
        <v>3656</v>
      </c>
      <c r="L23" s="4">
        <f t="shared" si="1"/>
        <v>0</v>
      </c>
      <c r="M23" s="2">
        <v>1933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6554.900000000001</v>
      </c>
      <c r="C24" s="43">
        <f t="shared" si="3"/>
        <v>321.8</v>
      </c>
      <c r="D24" s="43">
        <f t="shared" si="3"/>
        <v>11</v>
      </c>
      <c r="E24" s="14">
        <f t="shared" si="3"/>
        <v>1.4000000000000001</v>
      </c>
      <c r="F24" s="14">
        <f t="shared" si="3"/>
        <v>58</v>
      </c>
      <c r="G24" s="14">
        <f t="shared" si="3"/>
        <v>687.3</v>
      </c>
      <c r="H24" s="14">
        <f t="shared" si="3"/>
        <v>74.7</v>
      </c>
      <c r="I24" s="43">
        <f t="shared" si="3"/>
        <v>22.899999999999608</v>
      </c>
      <c r="J24" s="43">
        <f t="shared" si="3"/>
        <v>7732</v>
      </c>
      <c r="K24" s="43">
        <f t="shared" si="3"/>
        <v>37726</v>
      </c>
      <c r="L24" s="15">
        <f t="shared" si="1"/>
        <v>0.2049514923395006</v>
      </c>
      <c r="M24" s="2"/>
      <c r="N24" s="93">
        <f>SUM(N4:N23)</f>
        <v>0</v>
      </c>
      <c r="O24" s="93">
        <f>SUM(O4:O23)</f>
        <v>0</v>
      </c>
      <c r="P24" s="93">
        <f>SUM(P4:P23)</f>
        <v>759.0999999999999</v>
      </c>
      <c r="Q24" s="93">
        <f>SUM(Q4:Q23)</f>
        <v>0</v>
      </c>
      <c r="R24" s="93">
        <f>SUM(R4:R23)</f>
        <v>1.3000000000000003</v>
      </c>
      <c r="S24" s="93">
        <f>N24+O24+Q24+P24+R24</f>
        <v>760.3999999999999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42016</v>
      </c>
      <c r="O29" s="116">
        <v>124473.19637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v>115563.46416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62</v>
      </c>
      <c r="P34" s="121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42016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71</v>
      </c>
      <c r="P28" s="135"/>
    </row>
    <row r="29" spans="1:16" ht="33.75">
      <c r="A29" s="127"/>
      <c r="B29" s="72" t="s">
        <v>65</v>
      </c>
      <c r="C29" s="28" t="s">
        <v>26</v>
      </c>
      <c r="D29" s="72" t="str">
        <f>B29</f>
        <v>план на січень  2015р.</v>
      </c>
      <c r="E29" s="28" t="str">
        <f>C29</f>
        <v>факт</v>
      </c>
      <c r="F29" s="71" t="str">
        <f>B29</f>
        <v>план на січень  2015р.</v>
      </c>
      <c r="G29" s="95" t="str">
        <f>C29</f>
        <v>факт</v>
      </c>
      <c r="H29" s="72" t="str">
        <f>B29</f>
        <v>план на січень  2015р.</v>
      </c>
      <c r="I29" s="28" t="str">
        <f>C29</f>
        <v>факт</v>
      </c>
      <c r="J29" s="71" t="str">
        <f>B29</f>
        <v>план на січень  2015р.</v>
      </c>
      <c r="K29" s="95" t="str">
        <f>C29</f>
        <v>факт</v>
      </c>
      <c r="L29" s="67" t="str">
        <f>D29</f>
        <v>план на січень  2015р.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січень!O39</f>
        <v>0</v>
      </c>
      <c r="B30" s="73">
        <v>0</v>
      </c>
      <c r="C30" s="73">
        <v>1.32</v>
      </c>
      <c r="D30" s="74">
        <v>0</v>
      </c>
      <c r="E30" s="74">
        <v>0</v>
      </c>
      <c r="F30" s="75">
        <v>0</v>
      </c>
      <c r="G30" s="76">
        <v>0.005</v>
      </c>
      <c r="H30" s="76">
        <v>0</v>
      </c>
      <c r="I30" s="76">
        <v>759.07</v>
      </c>
      <c r="J30" s="76">
        <v>0</v>
      </c>
      <c r="K30" s="96">
        <v>0</v>
      </c>
      <c r="L30" s="97">
        <v>0</v>
      </c>
      <c r="M30" s="77">
        <v>760.395</v>
      </c>
      <c r="N30" s="78">
        <v>760.395</v>
      </c>
      <c r="O30" s="136">
        <v>124473.19637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115563.46416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29300</v>
      </c>
      <c r="C47" s="40">
        <v>6554.94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6680</v>
      </c>
      <c r="C48" s="18">
        <v>321.79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</v>
      </c>
      <c r="C49" s="17">
        <v>11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70</v>
      </c>
      <c r="C50" s="6">
        <v>1.36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553</v>
      </c>
      <c r="C51" s="17">
        <v>58.02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630</v>
      </c>
      <c r="C52" s="17">
        <v>687.27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74.6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143</v>
      </c>
      <c r="C54" s="17">
        <v>23.010000000000247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37726</v>
      </c>
      <c r="C55" s="12">
        <v>7731.99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66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67</v>
      </c>
      <c r="B6" s="16">
        <v>37726</v>
      </c>
      <c r="C6" s="16">
        <v>38980</v>
      </c>
      <c r="D6" s="16">
        <v>39986</v>
      </c>
      <c r="E6" s="16">
        <v>39986</v>
      </c>
      <c r="F6" s="16">
        <v>40086</v>
      </c>
      <c r="G6" s="16">
        <v>39986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236750</v>
      </c>
    </row>
    <row r="7" spans="1:14" ht="25.5" hidden="1">
      <c r="A7" s="19" t="s">
        <v>61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37726</v>
      </c>
      <c r="C15" s="55">
        <f aca="true" t="shared" si="2" ref="C15:M15">C7+C6</f>
        <v>38980</v>
      </c>
      <c r="D15" s="55">
        <f t="shared" si="2"/>
        <v>39986</v>
      </c>
      <c r="E15" s="55">
        <f t="shared" si="2"/>
        <v>39986</v>
      </c>
      <c r="F15" s="55">
        <f t="shared" si="2"/>
        <v>40086</v>
      </c>
      <c r="G15" s="55">
        <f t="shared" si="2"/>
        <v>39986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236750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2015-01-12T11:29:43Z</dcterms:modified>
  <cp:category/>
  <cp:version/>
  <cp:contentType/>
  <cp:contentStatus/>
</cp:coreProperties>
</file>